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uentin/Downloads/"/>
    </mc:Choice>
  </mc:AlternateContent>
  <xr:revisionPtr revIDLastSave="0" documentId="13_ncr:1_{3B7FFECB-5C7E-6F47-8D93-7E3E3E26DCC9}" xr6:coauthVersionLast="47" xr6:coauthVersionMax="47" xr10:uidLastSave="{00000000-0000-0000-0000-000000000000}"/>
  <bookViews>
    <workbookView xWindow="26760" yWindow="10320" windowWidth="28040" windowHeight="17440" xr2:uid="{51BE4D2E-F9F8-FA4D-9CC2-233947EFD1B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1" l="1"/>
  <c r="B19" i="1"/>
  <c r="C20" i="1" s="1"/>
  <c r="C22" i="1"/>
  <c r="C18" i="1"/>
  <c r="B11" i="1"/>
  <c r="B9" i="1"/>
  <c r="C23" i="1" l="1"/>
  <c r="B14" i="1" s="1"/>
  <c r="B12" i="1"/>
  <c r="B15" i="1" l="1"/>
  <c r="B26" i="1" s="1"/>
</calcChain>
</file>

<file path=xl/sharedStrings.xml><?xml version="1.0" encoding="utf-8"?>
<sst xmlns="http://schemas.openxmlformats.org/spreadsheetml/2006/main" count="23" uniqueCount="22">
  <si>
    <t>./. part des intérêts passifs</t>
  </si>
  <si>
    <t xml:space="preserve">./. part des frais de gestion de fortune </t>
  </si>
  <si>
    <t xml:space="preserve">Charge fiscale en Suisse </t>
  </si>
  <si>
    <t>Interêts passifs</t>
  </si>
  <si>
    <t>Frais de gestion de fortune</t>
  </si>
  <si>
    <t>Fortune soumis à l'impôt US</t>
  </si>
  <si>
    <t>Revenus brut des dividendes US</t>
  </si>
  <si>
    <t>Revenus brut (410)</t>
  </si>
  <si>
    <t>= revenu net</t>
  </si>
  <si>
    <t>Taux d'impôts</t>
  </si>
  <si>
    <t>Fortune brut totale</t>
  </si>
  <si>
    <t>Calcul déduction impôts US (DA-1)</t>
  </si>
  <si>
    <t>Revenu imposable Canton</t>
  </si>
  <si>
    <t>Montant impôts Canton</t>
  </si>
  <si>
    <t>Montant impôts Communes</t>
  </si>
  <si>
    <t>Revenu imposable Fédéral</t>
  </si>
  <si>
    <t>Montant impôts Fédéral</t>
  </si>
  <si>
    <t>Revenu imposable Commune</t>
  </si>
  <si>
    <t>Différence par rapport à VaudTax</t>
  </si>
  <si>
    <t>Impots USA calculés par VaudTax</t>
  </si>
  <si>
    <t>(a verser en +)</t>
  </si>
  <si>
    <t>(montant DA-1 maximum)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</si>
</sst>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.00_)_ ;_ * \(#,##0.00\)_ ;_ * &quot;-&quot;??_)_ ;_ @_ 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quotePrefix="1"/>
    <xf numFmtId="9" fontId="0" fillId="0" borderId="0" xfId="2" applyFont="1"/>
    <xf numFmtId="0" fontId="3" fillId="0" borderId="0" xfId="0" applyFont="1"/>
    <xf numFmtId="164" fontId="0" fillId="0" borderId="0" xfId="1" applyFont="1"/>
    <xf numFmtId="0" fontId="2" fillId="0" borderId="0" xfId="0" applyFont="1" applyAlignment="1">
      <alignment horizontal="center"/>
    </xf>
    <xf numFmtId="10" fontId="0" fillId="0" borderId="0" xfId="2" applyNumberFormat="1" applyFont="1"/>
    <xf numFmtId="10" fontId="0" fillId="0" borderId="0" xfId="0" applyNumberFormat="1"/>
    <xf numFmtId="43" fontId="0" fillId="0" borderId="0" xfId="0" applyNumberFormat="1"/>
    <xf numFmtId="164" fontId="0" fillId="2" borderId="0" xfId="1" applyFont="1" applyFill="1"/>
    <xf numFmtId="43" fontId="0" fillId="0" borderId="0" xfId="0" applyNumberFormat="1" applyFill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BBD3F-DB3D-AF40-902A-53BE78698B37}">
  <dimension ref="A1:K26"/>
  <sheetViews>
    <sheetView tabSelected="1" workbookViewId="0">
      <selection activeCell="B15" sqref="B15"/>
    </sheetView>
  </sheetViews>
  <sheetFormatPr baseColWidth="10" defaultRowHeight="16" x14ac:dyDescent="0.2"/>
  <cols>
    <col min="1" max="1" width="35.83203125" customWidth="1"/>
    <col min="2" max="3" width="15.1640625" customWidth="1"/>
    <col min="4" max="5" width="16.33203125" customWidth="1"/>
    <col min="6" max="7" width="15.1640625" customWidth="1"/>
    <col min="8" max="8" width="13.83203125" customWidth="1"/>
    <col min="9" max="10" width="13.1640625" bestFit="1" customWidth="1"/>
  </cols>
  <sheetData>
    <row r="1" spans="1:10" ht="21" x14ac:dyDescent="0.25">
      <c r="A1" s="3" t="s">
        <v>11</v>
      </c>
      <c r="B1" s="3"/>
      <c r="C1" s="3"/>
      <c r="D1" s="3"/>
      <c r="E1" s="3"/>
      <c r="F1" s="3"/>
      <c r="G1" s="3"/>
    </row>
    <row r="3" spans="1:10" x14ac:dyDescent="0.2">
      <c r="B3" s="5"/>
      <c r="D3" s="5"/>
      <c r="F3" s="5"/>
      <c r="H3" s="5"/>
      <c r="J3" s="5"/>
    </row>
    <row r="4" spans="1:10" x14ac:dyDescent="0.2">
      <c r="A4" t="s">
        <v>7</v>
      </c>
      <c r="B4" s="9">
        <v>15500</v>
      </c>
      <c r="D4" s="4"/>
      <c r="F4" s="4"/>
      <c r="H4" s="4"/>
      <c r="J4" s="4"/>
    </row>
    <row r="5" spans="1:10" x14ac:dyDescent="0.2">
      <c r="A5" t="s">
        <v>10</v>
      </c>
      <c r="B5" s="9">
        <v>860000</v>
      </c>
      <c r="D5" s="4"/>
      <c r="F5" s="4"/>
      <c r="H5" s="4"/>
      <c r="J5" s="4"/>
    </row>
    <row r="6" spans="1:10" x14ac:dyDescent="0.2">
      <c r="A6" t="s">
        <v>6</v>
      </c>
      <c r="B6" s="9">
        <v>2410</v>
      </c>
      <c r="D6" s="4"/>
      <c r="F6" s="4"/>
      <c r="H6" s="4"/>
      <c r="J6" s="4"/>
    </row>
    <row r="7" spans="1:10" x14ac:dyDescent="0.2">
      <c r="A7" t="s">
        <v>5</v>
      </c>
      <c r="B7" s="9">
        <v>79300</v>
      </c>
      <c r="D7" s="4"/>
      <c r="F7" s="4"/>
      <c r="H7" s="4"/>
      <c r="J7" s="4"/>
    </row>
    <row r="8" spans="1:10" x14ac:dyDescent="0.2">
      <c r="A8" t="s">
        <v>3</v>
      </c>
      <c r="B8" s="9">
        <v>15000</v>
      </c>
      <c r="D8" s="4"/>
      <c r="F8" s="4"/>
      <c r="H8" s="4"/>
      <c r="J8" s="4"/>
    </row>
    <row r="9" spans="1:10" x14ac:dyDescent="0.2">
      <c r="A9" t="s">
        <v>0</v>
      </c>
      <c r="B9" s="4">
        <f>B8*B7/B5</f>
        <v>1383.1395348837209</v>
      </c>
      <c r="D9" s="4"/>
      <c r="F9" s="4"/>
      <c r="H9" s="4"/>
      <c r="J9" s="4"/>
    </row>
    <row r="10" spans="1:10" x14ac:dyDescent="0.2">
      <c r="A10" t="s">
        <v>4</v>
      </c>
      <c r="B10" s="9">
        <v>1600</v>
      </c>
      <c r="D10" s="4"/>
      <c r="F10" s="4"/>
      <c r="H10" s="4"/>
      <c r="J10" s="4"/>
    </row>
    <row r="11" spans="1:10" x14ac:dyDescent="0.2">
      <c r="A11" t="s">
        <v>1</v>
      </c>
      <c r="B11" s="4">
        <f>B6/B4*B10</f>
        <v>248.7741935483871</v>
      </c>
      <c r="D11" s="4"/>
      <c r="F11" s="4"/>
      <c r="H11" s="4"/>
      <c r="J11" s="4"/>
    </row>
    <row r="12" spans="1:10" x14ac:dyDescent="0.2">
      <c r="A12" s="1" t="s">
        <v>8</v>
      </c>
      <c r="B12" s="4">
        <f>B6-B9-B11</f>
        <v>778.08627156789203</v>
      </c>
      <c r="C12" s="1"/>
      <c r="D12" s="4"/>
      <c r="E12" s="1"/>
      <c r="F12" s="4"/>
      <c r="H12" s="4"/>
      <c r="J12" s="4"/>
    </row>
    <row r="14" spans="1:10" x14ac:dyDescent="0.2">
      <c r="A14" t="s">
        <v>9</v>
      </c>
      <c r="B14" s="2">
        <f>C23</f>
        <v>0.18</v>
      </c>
      <c r="D14" s="2"/>
      <c r="F14" s="2"/>
      <c r="H14" s="2"/>
      <c r="J14" s="2"/>
    </row>
    <row r="15" spans="1:10" x14ac:dyDescent="0.2">
      <c r="A15" t="s">
        <v>2</v>
      </c>
      <c r="B15" s="4">
        <f>B12*B14</f>
        <v>140.05552888222056</v>
      </c>
      <c r="C15" t="s">
        <v>21</v>
      </c>
      <c r="D15" s="4"/>
      <c r="F15" s="4"/>
      <c r="H15" s="4"/>
      <c r="J15" s="4"/>
    </row>
    <row r="17" spans="1:11" x14ac:dyDescent="0.2">
      <c r="A17" t="s">
        <v>12</v>
      </c>
      <c r="B17" s="9">
        <v>150000</v>
      </c>
      <c r="D17" s="4"/>
      <c r="F17" s="4"/>
      <c r="H17" s="4"/>
      <c r="J17" s="4"/>
    </row>
    <row r="18" spans="1:11" x14ac:dyDescent="0.2">
      <c r="A18" t="s">
        <v>13</v>
      </c>
      <c r="B18" s="9">
        <v>12000</v>
      </c>
      <c r="C18" s="6">
        <f>B18/B17</f>
        <v>0.08</v>
      </c>
      <c r="D18" s="4"/>
      <c r="E18" s="6"/>
      <c r="F18" s="4"/>
      <c r="G18" s="6"/>
      <c r="H18" s="4"/>
      <c r="I18" s="6"/>
      <c r="J18" s="4"/>
      <c r="K18" s="6"/>
    </row>
    <row r="19" spans="1:11" x14ac:dyDescent="0.2">
      <c r="A19" t="s">
        <v>17</v>
      </c>
      <c r="B19" s="4">
        <f>B17</f>
        <v>150000</v>
      </c>
      <c r="D19" s="4"/>
      <c r="F19" s="4"/>
      <c r="H19" s="4"/>
      <c r="J19" s="4"/>
    </row>
    <row r="20" spans="1:11" x14ac:dyDescent="0.2">
      <c r="A20" t="s">
        <v>14</v>
      </c>
      <c r="B20" s="9">
        <v>7500</v>
      </c>
      <c r="C20" s="6">
        <f>B20/B19</f>
        <v>0.05</v>
      </c>
      <c r="D20" s="4"/>
      <c r="E20" s="6"/>
      <c r="F20" s="4"/>
      <c r="G20" s="6"/>
      <c r="H20" s="4"/>
      <c r="I20" s="6"/>
      <c r="J20" s="4"/>
      <c r="K20" s="6"/>
    </row>
    <row r="21" spans="1:11" x14ac:dyDescent="0.2">
      <c r="A21" t="s">
        <v>15</v>
      </c>
      <c r="B21" s="9">
        <v>150000</v>
      </c>
      <c r="D21" s="4"/>
      <c r="F21" s="4"/>
      <c r="H21" s="4"/>
      <c r="J21" s="4"/>
    </row>
    <row r="22" spans="1:11" x14ac:dyDescent="0.2">
      <c r="A22" t="s">
        <v>16</v>
      </c>
      <c r="B22" s="9">
        <v>7500</v>
      </c>
      <c r="C22" s="6">
        <f>B22/B21</f>
        <v>0.05</v>
      </c>
      <c r="D22" s="4"/>
      <c r="E22" s="6"/>
      <c r="F22" s="4"/>
      <c r="G22" s="6"/>
      <c r="H22" s="4"/>
      <c r="I22" s="6"/>
      <c r="J22" s="4"/>
      <c r="K22" s="6"/>
    </row>
    <row r="23" spans="1:11" x14ac:dyDescent="0.2">
      <c r="A23" t="s">
        <v>9</v>
      </c>
      <c r="B23" s="4"/>
      <c r="C23" s="7">
        <f>SUM(C18:C22)</f>
        <v>0.18</v>
      </c>
      <c r="D23" s="4"/>
      <c r="E23" s="7"/>
      <c r="F23" s="4"/>
      <c r="G23" s="7"/>
      <c r="H23" s="4"/>
      <c r="I23" s="7"/>
      <c r="J23" s="4"/>
      <c r="K23" s="7"/>
    </row>
    <row r="25" spans="1:11" x14ac:dyDescent="0.2">
      <c r="A25" t="s">
        <v>19</v>
      </c>
      <c r="B25" s="10">
        <f>B6*0.15</f>
        <v>361.5</v>
      </c>
      <c r="D25" s="8"/>
      <c r="F25" s="8"/>
      <c r="H25" s="8"/>
      <c r="J25" s="8"/>
    </row>
    <row r="26" spans="1:11" x14ac:dyDescent="0.2">
      <c r="A26" t="s">
        <v>18</v>
      </c>
      <c r="B26" s="8">
        <f>B25-B15</f>
        <v>221.44447111777944</v>
      </c>
      <c r="C26" t="s">
        <v>20</v>
      </c>
      <c r="D26" s="8"/>
      <c r="F26" s="8"/>
      <c r="H26" s="8"/>
      <c r="J2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Microsoft Office</dc:creator>
  <cp:lastModifiedBy>Quentin Estoppey</cp:lastModifiedBy>
  <dcterms:created xsi:type="dcterms:W3CDTF">2023-04-02T20:14:44Z</dcterms:created>
  <dcterms:modified xsi:type="dcterms:W3CDTF">2026-09-29T20:54:31Z</dcterms:modified>
</cp:coreProperties>
</file>